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TEXTE\KSB\Bestanderhebung\2026\Zahlen für - KSB auf einen Blick\"/>
    </mc:Choice>
  </mc:AlternateContent>
  <xr:revisionPtr revIDLastSave="0" documentId="13_ncr:1_{30925114-1483-4852-B28F-2B71E2DEB080}" xr6:coauthVersionLast="47" xr6:coauthVersionMax="47" xr10:uidLastSave="{00000000-0000-0000-0000-000000000000}"/>
  <bookViews>
    <workbookView xWindow="28680" yWindow="-120" windowWidth="29040" windowHeight="15720" xr2:uid="{4B1C6DE6-F5FC-47B1-AB4F-628A6C56558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2" i="1" l="1"/>
  <c r="F22" i="1"/>
  <c r="B21" i="1" l="1"/>
  <c r="H63" i="1" l="1"/>
  <c r="H62" i="1"/>
  <c r="H58" i="1"/>
  <c r="H57" i="1"/>
  <c r="H53" i="1"/>
  <c r="H52" i="1"/>
  <c r="H48" i="1"/>
  <c r="H49" i="1"/>
  <c r="H47" i="1"/>
  <c r="H39" i="1"/>
  <c r="H38" i="1"/>
  <c r="H34" i="1"/>
  <c r="H35" i="1"/>
  <c r="H33" i="1"/>
  <c r="H29" i="1"/>
  <c r="H30" i="1"/>
  <c r="H28" i="1"/>
  <c r="F64" i="1"/>
  <c r="F63" i="1"/>
  <c r="F62" i="1"/>
  <c r="F59" i="1"/>
  <c r="F58" i="1"/>
  <c r="F57" i="1"/>
  <c r="F54" i="1"/>
  <c r="F53" i="1"/>
  <c r="F52" i="1"/>
  <c r="F49" i="1"/>
  <c r="F48" i="1"/>
  <c r="F47" i="1"/>
  <c r="F40" i="1"/>
  <c r="F39" i="1"/>
  <c r="F38" i="1"/>
  <c r="F35" i="1"/>
  <c r="F34" i="1"/>
  <c r="F33" i="1"/>
  <c r="F30" i="1"/>
  <c r="F29" i="1"/>
  <c r="F28" i="1"/>
  <c r="B22" i="1"/>
  <c r="B20" i="1"/>
  <c r="B41" i="1"/>
  <c r="B36" i="1"/>
  <c r="B31" i="1"/>
  <c r="B65" i="1"/>
  <c r="B60" i="1"/>
  <c r="B55" i="1"/>
  <c r="B50" i="1"/>
  <c r="B44" i="1"/>
  <c r="B25" i="1"/>
  <c r="B19" i="1" l="1"/>
  <c r="C22" i="1" l="1"/>
  <c r="C21" i="1"/>
  <c r="H21" i="1" s="1"/>
  <c r="C20" i="1"/>
  <c r="H20" i="1" s="1"/>
  <c r="C65" i="1"/>
  <c r="C60" i="1"/>
  <c r="C55" i="1"/>
  <c r="C50" i="1"/>
  <c r="C41" i="1"/>
  <c r="C36" i="1"/>
  <c r="C31" i="1"/>
  <c r="C44" i="1" l="1"/>
  <c r="F44" i="1" s="1"/>
  <c r="C25" i="1"/>
  <c r="F25" i="1" s="1"/>
  <c r="C19" i="1" l="1"/>
  <c r="H71" i="1"/>
  <c r="H72" i="1"/>
  <c r="H73" i="1"/>
  <c r="H74" i="1"/>
  <c r="H75" i="1"/>
  <c r="H76" i="1"/>
  <c r="H77" i="1"/>
  <c r="H78" i="1"/>
  <c r="H79" i="1"/>
  <c r="H70" i="1"/>
  <c r="F21" i="1" l="1"/>
  <c r="F20" i="1"/>
  <c r="H19" i="1"/>
  <c r="F19" i="1"/>
</calcChain>
</file>

<file path=xl/sharedStrings.xml><?xml version="1.0" encoding="utf-8"?>
<sst xmlns="http://schemas.openxmlformats.org/spreadsheetml/2006/main" count="89" uniqueCount="37">
  <si>
    <t xml:space="preserve">Schlaunallee 11a, 49751 Sögel;  </t>
  </si>
  <si>
    <t>e-mail: info@ksb-emsland.de</t>
  </si>
  <si>
    <t>www.ksb-emsland.de</t>
  </si>
  <si>
    <t>Mitglieder</t>
  </si>
  <si>
    <t>=</t>
  </si>
  <si>
    <t>weiblich</t>
  </si>
  <si>
    <t>männlich</t>
  </si>
  <si>
    <t>Kinder und Jugendliche</t>
  </si>
  <si>
    <t xml:space="preserve">bis 6 Jahre </t>
  </si>
  <si>
    <t xml:space="preserve">  7 – 14 Jahre</t>
  </si>
  <si>
    <t>15 – 18 Jahre</t>
  </si>
  <si>
    <t>Erwachsene</t>
  </si>
  <si>
    <t>19 – 26 Jahre</t>
  </si>
  <si>
    <t>27 – 40 Jahre</t>
  </si>
  <si>
    <t>41 – 60 Jahre</t>
  </si>
  <si>
    <t>über 60 Jahre</t>
  </si>
  <si>
    <t>Größte Vereine</t>
  </si>
  <si>
    <t>Vereine</t>
  </si>
  <si>
    <t>SV Meppen 1912 e.V.</t>
  </si>
  <si>
    <t>Wir über uns – in 2026</t>
  </si>
  <si>
    <t xml:space="preserve">Vereine Stand 01.03.2026                                                  </t>
  </si>
  <si>
    <t xml:space="preserve">01.01.2025  330 Vereine ( 4 Aufnahmen;  2 Abmeldungen)           </t>
  </si>
  <si>
    <t>Abweichung in Zahlen</t>
  </si>
  <si>
    <t>SV Sparta Werlte 1912 e.V.</t>
  </si>
  <si>
    <t>TV Papenburg von 1896 e.V.</t>
  </si>
  <si>
    <t>SC Spelle-Venhaus e.V.</t>
  </si>
  <si>
    <t>SV Olympia Laxten 1919 e.V.</t>
  </si>
  <si>
    <t>SV Alemannia Salzbergen 1919 e.V.</t>
  </si>
  <si>
    <t>SV Blau-Weiß 1920 Dörpen e.V.</t>
  </si>
  <si>
    <t>SV Concordia Emsbüren 1919 e.V.</t>
  </si>
  <si>
    <t>Allg. SV Altenlingen 1965 e.V.</t>
  </si>
  <si>
    <t>SV Union Meppen 1947 e.V.</t>
  </si>
  <si>
    <t>Veränderung in %</t>
  </si>
  <si>
    <t>divers / ohne Angabe</t>
  </si>
  <si>
    <t>Abweichung in %</t>
  </si>
  <si>
    <t>-</t>
  </si>
  <si>
    <t>Tel. 05952-940101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</si>
</sst>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.5"/>
      <color rgb="FF000000"/>
      <name val="Arial"/>
      <family val="2"/>
    </font>
    <font>
      <b/>
      <sz val="20"/>
      <color rgb="FF000000"/>
      <name val="Arial"/>
      <family val="2"/>
    </font>
    <font>
      <sz val="6"/>
      <color rgb="FF000000"/>
      <name val="Arial"/>
      <family val="2"/>
    </font>
    <font>
      <sz val="12"/>
      <color rgb="FF000000"/>
      <name val="Arial"/>
      <family val="2"/>
    </font>
    <font>
      <b/>
      <sz val="14"/>
      <color rgb="FFFF0000"/>
      <name val="Arial"/>
      <family val="2"/>
    </font>
    <font>
      <sz val="14"/>
      <color rgb="FF000000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Calibri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wrapText="1"/>
    </xf>
    <xf numFmtId="3" fontId="9" fillId="0" borderId="0" xfId="0" applyNumberFormat="1" applyFont="1" applyAlignment="1">
      <alignment vertical="center"/>
    </xf>
    <xf numFmtId="3" fontId="9" fillId="0" borderId="0" xfId="0" applyNumberFormat="1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10" fontId="9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6" fillId="0" borderId="0" xfId="0" applyNumberFormat="1" applyFont="1"/>
    <xf numFmtId="0" fontId="6" fillId="0" borderId="0" xfId="0" applyFont="1" applyAlignment="1">
      <alignment horizontal="right" vertical="center"/>
    </xf>
    <xf numFmtId="10" fontId="6" fillId="0" borderId="0" xfId="0" applyNumberFormat="1" applyFont="1"/>
    <xf numFmtId="10" fontId="6" fillId="0" borderId="0" xfId="0" applyNumberFormat="1" applyFont="1" applyAlignment="1">
      <alignment vertical="center"/>
    </xf>
    <xf numFmtId="0" fontId="12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10" fillId="0" borderId="1" xfId="0" applyFont="1" applyBorder="1" applyAlignment="1">
      <alignment vertical="center"/>
    </xf>
    <xf numFmtId="3" fontId="11" fillId="0" borderId="2" xfId="0" applyNumberFormat="1" applyFont="1" applyBorder="1"/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horizontal="right" vertical="center"/>
    </xf>
    <xf numFmtId="0" fontId="11" fillId="0" borderId="2" xfId="0" applyFont="1" applyBorder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3" fontId="2" fillId="0" borderId="2" xfId="0" applyNumberFormat="1" applyFont="1" applyBorder="1"/>
    <xf numFmtId="0" fontId="2" fillId="0" borderId="2" xfId="0" applyFont="1" applyBorder="1"/>
    <xf numFmtId="0" fontId="13" fillId="0" borderId="2" xfId="0" applyFont="1" applyBorder="1"/>
    <xf numFmtId="0" fontId="10" fillId="0" borderId="0" xfId="0" applyFont="1" applyAlignment="1">
      <alignment horizontal="center"/>
    </xf>
    <xf numFmtId="0" fontId="14" fillId="0" borderId="0" xfId="0" applyFont="1"/>
    <xf numFmtId="0" fontId="10" fillId="0" borderId="0" xfId="0" applyFont="1" applyAlignment="1">
      <alignment vertical="center"/>
    </xf>
    <xf numFmtId="164" fontId="11" fillId="0" borderId="0" xfId="1" applyNumberFormat="1" applyFont="1" applyBorder="1"/>
    <xf numFmtId="0" fontId="10" fillId="0" borderId="5" xfId="0" applyFont="1" applyBorder="1" applyAlignment="1">
      <alignment horizontal="center"/>
    </xf>
    <xf numFmtId="0" fontId="11" fillId="0" borderId="3" xfId="0" applyFont="1" applyBorder="1"/>
    <xf numFmtId="3" fontId="11" fillId="0" borderId="0" xfId="0" applyNumberFormat="1" applyFont="1"/>
    <xf numFmtId="3" fontId="11" fillId="0" borderId="3" xfId="0" applyNumberFormat="1" applyFont="1" applyBorder="1"/>
    <xf numFmtId="0" fontId="15" fillId="0" borderId="2" xfId="0" applyFont="1" applyBorder="1"/>
    <xf numFmtId="3" fontId="11" fillId="0" borderId="0" xfId="0" applyNumberFormat="1" applyFont="1" applyAlignment="1">
      <alignment vertical="center"/>
    </xf>
    <xf numFmtId="0" fontId="15" fillId="0" borderId="0" xfId="0" applyFont="1"/>
    <xf numFmtId="0" fontId="11" fillId="0" borderId="4" xfId="0" applyFont="1" applyBorder="1"/>
    <xf numFmtId="0" fontId="2" fillId="2" borderId="0" xfId="0" applyFont="1" applyFill="1"/>
    <xf numFmtId="0" fontId="11" fillId="3" borderId="0" xfId="0" applyFont="1" applyFill="1"/>
    <xf numFmtId="0" fontId="12" fillId="2" borderId="0" xfId="0" applyFont="1" applyFill="1"/>
    <xf numFmtId="0" fontId="10" fillId="2" borderId="0" xfId="0" applyFont="1" applyFill="1" applyAlignment="1">
      <alignment wrapText="1"/>
    </xf>
    <xf numFmtId="0" fontId="11" fillId="3" borderId="0" xfId="1" applyNumberFormat="1" applyFont="1" applyFill="1" applyBorder="1"/>
    <xf numFmtId="2" fontId="2" fillId="2" borderId="2" xfId="0" applyNumberFormat="1" applyFont="1" applyFill="1" applyBorder="1"/>
    <xf numFmtId="2" fontId="2" fillId="2" borderId="2" xfId="0" applyNumberFormat="1" applyFont="1" applyFill="1" applyBorder="1" applyAlignment="1">
      <alignment horizontal="center"/>
    </xf>
    <xf numFmtId="2" fontId="12" fillId="2" borderId="2" xfId="0" applyNumberFormat="1" applyFont="1" applyFill="1" applyBorder="1"/>
    <xf numFmtId="0" fontId="2" fillId="0" borderId="0" xfId="0" applyFont="1"/>
    <xf numFmtId="2" fontId="2" fillId="0" borderId="2" xfId="0" applyNumberFormat="1" applyFont="1" applyBorder="1"/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4" fillId="0" borderId="2" xfId="0" applyFont="1" applyBorder="1"/>
    <xf numFmtId="0" fontId="12" fillId="0" borderId="0" xfId="0" applyFont="1"/>
    <xf numFmtId="0" fontId="2" fillId="2" borderId="0" xfId="0" applyFont="1" applyFill="1"/>
    <xf numFmtId="2" fontId="6" fillId="0" borderId="0" xfId="0" applyNumberFormat="1" applyFont="1" applyAlignment="1">
      <alignment horizontal="right"/>
    </xf>
    <xf numFmtId="0" fontId="9" fillId="0" borderId="0" xfId="0" applyFont="1" applyAlignment="1">
      <alignment wrapText="1"/>
    </xf>
    <xf numFmtId="0" fontId="10" fillId="0" borderId="0" xfId="0" applyFont="1"/>
    <xf numFmtId="0" fontId="14" fillId="0" borderId="0" xfId="0" applyFont="1"/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right"/>
    </xf>
    <xf numFmtId="3" fontId="12" fillId="0" borderId="0" xfId="0" applyNumberFormat="1" applyFont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4</xdr:col>
      <xdr:colOff>647700</xdr:colOff>
      <xdr:row>7</xdr:row>
      <xdr:rowOff>85725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BBFB0CA8-A94B-65F3-3DA1-2EB3E5481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190500"/>
          <a:ext cx="2247900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DDC25-F4D8-4992-8DAF-2E4A6DF96396}">
  <dimension ref="A1:J82"/>
  <sheetViews>
    <sheetView tabSelected="1" topLeftCell="A54" workbookViewId="0">
      <selection activeCell="G88" sqref="G88"/>
    </sheetView>
  </sheetViews>
  <sheetFormatPr baseColWidth="10" defaultRowHeight="15" x14ac:dyDescent="0.25"/>
  <cols>
    <col min="4" max="4" width="24" customWidth="1"/>
    <col min="7" max="7" width="13.140625" bestFit="1" customWidth="1"/>
    <col min="9" max="9" width="4.8554687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54"/>
      <c r="I1" s="54"/>
      <c r="J1" s="1"/>
    </row>
    <row r="2" spans="1:10" x14ac:dyDescent="0.25">
      <c r="A2" s="1"/>
      <c r="B2" s="1"/>
      <c r="C2" s="1"/>
      <c r="E2" s="1"/>
      <c r="F2" s="1"/>
      <c r="G2" s="1"/>
      <c r="H2" s="54"/>
      <c r="I2" s="54"/>
      <c r="J2" s="1"/>
    </row>
    <row r="3" spans="1:10" x14ac:dyDescent="0.25">
      <c r="A3" s="1"/>
      <c r="B3" s="1"/>
      <c r="C3" s="1"/>
      <c r="D3" s="1"/>
      <c r="E3" s="1"/>
      <c r="F3" s="1"/>
      <c r="G3" s="1"/>
      <c r="H3" s="54"/>
      <c r="I3" s="54"/>
      <c r="J3" s="1"/>
    </row>
    <row r="4" spans="1:10" x14ac:dyDescent="0.25">
      <c r="A4" s="1"/>
      <c r="B4" s="1"/>
      <c r="C4" s="1"/>
      <c r="D4" s="1"/>
      <c r="E4" s="1"/>
      <c r="F4" s="1"/>
      <c r="G4" s="1"/>
      <c r="H4" s="54"/>
      <c r="I4" s="54"/>
      <c r="J4" s="1"/>
    </row>
    <row r="5" spans="1:10" x14ac:dyDescent="0.25">
      <c r="A5" s="1"/>
      <c r="B5" s="1"/>
      <c r="C5" s="1"/>
      <c r="D5" s="1"/>
      <c r="E5" s="1"/>
      <c r="F5" s="1"/>
      <c r="G5" s="1"/>
      <c r="H5" s="54"/>
      <c r="I5" s="54"/>
      <c r="J5" s="1"/>
    </row>
    <row r="6" spans="1:10" x14ac:dyDescent="0.25">
      <c r="A6" s="1"/>
      <c r="B6" s="1"/>
      <c r="C6" s="1"/>
      <c r="D6" s="1"/>
      <c r="E6" s="1"/>
      <c r="F6" s="1"/>
      <c r="G6" s="1"/>
      <c r="H6" s="54"/>
      <c r="I6" s="54"/>
      <c r="J6" s="1"/>
    </row>
    <row r="7" spans="1:10" x14ac:dyDescent="0.25">
      <c r="A7" s="1"/>
      <c r="B7" s="1"/>
      <c r="C7" s="1"/>
      <c r="D7" s="1"/>
      <c r="E7" s="1"/>
      <c r="F7" s="1"/>
      <c r="G7" s="1"/>
      <c r="H7" s="54"/>
      <c r="I7" s="54"/>
      <c r="J7" s="1"/>
    </row>
    <row r="8" spans="1:10" x14ac:dyDescent="0.25">
      <c r="A8" s="1"/>
      <c r="B8" s="1"/>
      <c r="C8" s="1"/>
      <c r="D8" s="1"/>
      <c r="E8" s="1"/>
      <c r="F8" s="1"/>
      <c r="G8" s="1"/>
      <c r="H8" s="54"/>
      <c r="I8" s="54"/>
      <c r="J8" s="1"/>
    </row>
    <row r="9" spans="1:10" x14ac:dyDescent="0.25">
      <c r="A9" s="1"/>
      <c r="B9" s="2" t="s">
        <v>0</v>
      </c>
      <c r="C9" s="1"/>
      <c r="D9" s="1"/>
      <c r="E9" s="2" t="s">
        <v>36</v>
      </c>
      <c r="F9" s="1"/>
      <c r="G9" s="2"/>
      <c r="H9" s="54"/>
      <c r="I9" s="54"/>
      <c r="J9" s="1"/>
    </row>
    <row r="10" spans="1:10" x14ac:dyDescent="0.25">
      <c r="A10" s="1"/>
      <c r="B10" s="2" t="s">
        <v>1</v>
      </c>
      <c r="C10" s="1"/>
      <c r="D10" s="1"/>
      <c r="E10" s="2" t="s">
        <v>2</v>
      </c>
      <c r="F10" s="1"/>
      <c r="G10" s="1"/>
      <c r="H10" s="54"/>
      <c r="I10" s="54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54"/>
      <c r="I11" s="54"/>
      <c r="J11" s="1"/>
    </row>
    <row r="12" spans="1:10" ht="26.25" x14ac:dyDescent="0.25">
      <c r="A12" s="1"/>
      <c r="B12" s="68" t="s">
        <v>19</v>
      </c>
      <c r="C12" s="68"/>
      <c r="D12" s="68"/>
      <c r="E12" s="68"/>
      <c r="F12" s="68"/>
      <c r="G12" s="68"/>
      <c r="H12" s="68"/>
      <c r="I12" s="68"/>
      <c r="J12" s="1"/>
    </row>
    <row r="13" spans="1:10" x14ac:dyDescent="0.25">
      <c r="A13" s="1"/>
      <c r="B13" s="3"/>
      <c r="C13" s="1"/>
      <c r="D13" s="1"/>
      <c r="E13" s="1"/>
      <c r="F13" s="1"/>
      <c r="G13" s="1"/>
      <c r="H13" s="54"/>
      <c r="I13" s="54"/>
      <c r="J13" s="1"/>
    </row>
    <row r="14" spans="1:10" ht="18.75" x14ac:dyDescent="0.3">
      <c r="A14" s="1"/>
      <c r="B14" s="5"/>
      <c r="C14" s="1"/>
      <c r="D14" s="1"/>
      <c r="E14" s="6"/>
      <c r="F14" s="7"/>
      <c r="G14" s="7"/>
      <c r="H14" s="54"/>
      <c r="I14" s="54"/>
      <c r="J14" s="1"/>
    </row>
    <row r="15" spans="1:10" x14ac:dyDescent="0.25">
      <c r="A15" s="1"/>
      <c r="B15" s="5"/>
      <c r="C15" s="1"/>
      <c r="D15" s="1"/>
      <c r="E15" s="1"/>
      <c r="F15" s="1"/>
      <c r="G15" s="1"/>
      <c r="H15" s="54"/>
      <c r="I15" s="54"/>
      <c r="J15" s="1"/>
    </row>
    <row r="16" spans="1:10" ht="15.75" customHeight="1" x14ac:dyDescent="0.25">
      <c r="A16" s="1"/>
      <c r="B16" s="65" t="s">
        <v>20</v>
      </c>
      <c r="C16" s="65"/>
      <c r="D16" s="65"/>
      <c r="E16" s="65"/>
      <c r="F16" s="65"/>
      <c r="G16" s="65"/>
      <c r="H16" s="1"/>
      <c r="I16" s="8">
        <v>332</v>
      </c>
      <c r="J16" s="1"/>
    </row>
    <row r="17" spans="1:10" x14ac:dyDescent="0.25">
      <c r="A17" s="1"/>
      <c r="B17" s="8" t="s">
        <v>21</v>
      </c>
      <c r="C17" s="10"/>
      <c r="D17" s="10"/>
      <c r="E17" s="10"/>
      <c r="F17" s="10"/>
      <c r="G17" s="10"/>
      <c r="H17" s="66"/>
      <c r="I17" s="66"/>
      <c r="J17" s="1"/>
    </row>
    <row r="18" spans="1:10" x14ac:dyDescent="0.25">
      <c r="A18" s="1"/>
      <c r="B18" s="36">
        <v>2025</v>
      </c>
      <c r="C18" s="8">
        <v>2026</v>
      </c>
      <c r="D18" s="1"/>
      <c r="E18" s="1"/>
      <c r="F18" s="35" t="s">
        <v>22</v>
      </c>
      <c r="G18" s="1"/>
      <c r="H18" s="67" t="s">
        <v>34</v>
      </c>
      <c r="I18" s="54"/>
      <c r="J18" s="1"/>
    </row>
    <row r="19" spans="1:10" ht="15.75" x14ac:dyDescent="0.25">
      <c r="A19" s="1"/>
      <c r="B19" s="11">
        <f>B25+B44</f>
        <v>125714</v>
      </c>
      <c r="C19" s="12">
        <f>C25+C44</f>
        <v>126943</v>
      </c>
      <c r="D19" s="13" t="s">
        <v>3</v>
      </c>
      <c r="E19" s="14" t="s">
        <v>4</v>
      </c>
      <c r="F19" s="12">
        <f>C19-B19</f>
        <v>1229</v>
      </c>
      <c r="G19" s="15"/>
      <c r="H19" s="64">
        <f>100/B19*C19-100</f>
        <v>0.97761585821785957</v>
      </c>
      <c r="I19" s="64"/>
      <c r="J19" s="1"/>
    </row>
    <row r="20" spans="1:10" ht="15.75" x14ac:dyDescent="0.25">
      <c r="A20" s="1"/>
      <c r="B20" s="16">
        <f>B28+B33+B38+B47+B52+B57+B62</f>
        <v>54390</v>
      </c>
      <c r="C20" s="17">
        <f>C28+C33+C38+C47+C52+C57+C62</f>
        <v>55213</v>
      </c>
      <c r="D20" s="5" t="s">
        <v>5</v>
      </c>
      <c r="E20" s="18" t="s">
        <v>4</v>
      </c>
      <c r="F20" s="17">
        <f>C20-B20</f>
        <v>823</v>
      </c>
      <c r="G20" s="19"/>
      <c r="H20" s="64">
        <f t="shared" ref="H20:H21" si="0">100/B20*C20-100</f>
        <v>1.51314579886008</v>
      </c>
      <c r="I20" s="64"/>
      <c r="J20" s="1"/>
    </row>
    <row r="21" spans="1:10" ht="15.75" x14ac:dyDescent="0.25">
      <c r="A21" s="1"/>
      <c r="B21" s="16">
        <f>B29+B34+B39+B48+B53+B58+B63</f>
        <v>71312</v>
      </c>
      <c r="C21" s="17">
        <f>C29+C34+C39+C48+C53+C58+C63</f>
        <v>71673</v>
      </c>
      <c r="D21" s="5" t="s">
        <v>6</v>
      </c>
      <c r="E21" s="18" t="s">
        <v>4</v>
      </c>
      <c r="F21" s="17">
        <f>C21-B21</f>
        <v>361</v>
      </c>
      <c r="G21" s="20"/>
      <c r="H21" s="64">
        <f t="shared" si="0"/>
        <v>0.50622616109490082</v>
      </c>
      <c r="I21" s="64"/>
      <c r="J21" s="1"/>
    </row>
    <row r="22" spans="1:10" ht="15.75" x14ac:dyDescent="0.25">
      <c r="A22" s="1"/>
      <c r="B22" s="16">
        <f>B30+B35+B40+B49+B54+B59+B64</f>
        <v>12</v>
      </c>
      <c r="C22" s="17">
        <f>C30+C35+C40+C49+C54+C59+C64</f>
        <v>57</v>
      </c>
      <c r="D22" s="4" t="s">
        <v>33</v>
      </c>
      <c r="E22" s="69" t="s">
        <v>4</v>
      </c>
      <c r="F22" s="70">
        <f>C22-B22</f>
        <v>45</v>
      </c>
      <c r="G22" s="21"/>
      <c r="H22" s="62">
        <f>100/B22*C22-100</f>
        <v>375.00000000000006</v>
      </c>
      <c r="I22" s="62"/>
      <c r="J22" s="1"/>
    </row>
    <row r="23" spans="1:10" ht="15.75" x14ac:dyDescent="0.25">
      <c r="A23" s="1"/>
      <c r="B23" s="5"/>
      <c r="C23" s="17"/>
      <c r="D23" s="4"/>
      <c r="E23" s="21"/>
      <c r="F23" s="21"/>
      <c r="G23" s="21"/>
      <c r="H23" s="21"/>
      <c r="I23" s="21"/>
      <c r="J23" s="1"/>
    </row>
    <row r="24" spans="1:10" ht="15.75" x14ac:dyDescent="0.25">
      <c r="A24" s="1"/>
      <c r="B24" s="13" t="s">
        <v>7</v>
      </c>
      <c r="C24" s="21"/>
      <c r="D24" s="21"/>
      <c r="E24" s="21"/>
      <c r="F24" s="21"/>
      <c r="G24" s="21"/>
      <c r="H24" s="62"/>
      <c r="I24" s="62"/>
      <c r="J24" s="1"/>
    </row>
    <row r="25" spans="1:10" ht="15.75" x14ac:dyDescent="0.25">
      <c r="A25" s="1"/>
      <c r="B25" s="12">
        <f>B28+B29+B30+B33+B34+B35+B38+B39+B40</f>
        <v>40810</v>
      </c>
      <c r="C25" s="12">
        <f>C31+C36+C41</f>
        <v>41784</v>
      </c>
      <c r="D25" s="22" t="s">
        <v>3</v>
      </c>
      <c r="E25" s="23" t="s">
        <v>4</v>
      </c>
      <c r="F25" s="12">
        <f>C25-B25</f>
        <v>974</v>
      </c>
      <c r="G25" s="22"/>
      <c r="H25" s="21"/>
      <c r="I25" s="49"/>
      <c r="J25" s="1"/>
    </row>
    <row r="26" spans="1:10" ht="15.75" x14ac:dyDescent="0.25">
      <c r="A26" s="1"/>
      <c r="B26" s="5"/>
      <c r="C26" s="21"/>
      <c r="D26" s="21"/>
      <c r="E26" s="21"/>
      <c r="F26" s="21"/>
      <c r="G26" s="21"/>
      <c r="H26" s="62"/>
      <c r="I26" s="62"/>
      <c r="J26" s="1"/>
    </row>
    <row r="27" spans="1:10" x14ac:dyDescent="0.25">
      <c r="A27" s="1"/>
      <c r="B27" s="24" t="s">
        <v>8</v>
      </c>
      <c r="C27" s="1"/>
      <c r="D27" s="1"/>
      <c r="E27" s="1"/>
      <c r="F27" s="1"/>
      <c r="G27" s="1"/>
      <c r="H27" s="54"/>
      <c r="I27" s="54"/>
      <c r="J27" s="1"/>
    </row>
    <row r="28" spans="1:10" x14ac:dyDescent="0.25">
      <c r="A28" s="1"/>
      <c r="B28" s="25">
        <v>3977</v>
      </c>
      <c r="C28" s="25">
        <v>4182</v>
      </c>
      <c r="D28" s="26" t="s">
        <v>5</v>
      </c>
      <c r="E28" s="27" t="s">
        <v>4</v>
      </c>
      <c r="F28" s="25">
        <f>C28-B28</f>
        <v>205</v>
      </c>
      <c r="G28" s="45"/>
      <c r="H28" s="51">
        <f>100/B28*C28-100</f>
        <v>5.1546391752577279</v>
      </c>
      <c r="I28" s="50"/>
      <c r="J28" s="1"/>
    </row>
    <row r="29" spans="1:10" x14ac:dyDescent="0.25">
      <c r="A29" s="1"/>
      <c r="B29" s="25">
        <v>4202</v>
      </c>
      <c r="C29" s="25">
        <v>4396</v>
      </c>
      <c r="D29" s="26" t="s">
        <v>6</v>
      </c>
      <c r="E29" s="27" t="s">
        <v>4</v>
      </c>
      <c r="F29" s="25">
        <f>C29-B29</f>
        <v>194</v>
      </c>
      <c r="G29" s="45"/>
      <c r="H29" s="51">
        <f t="shared" ref="H29:H30" si="1">100/B29*C29-100</f>
        <v>4.6168491194669201</v>
      </c>
      <c r="I29" s="50"/>
      <c r="J29" s="1"/>
    </row>
    <row r="30" spans="1:10" x14ac:dyDescent="0.25">
      <c r="A30" s="1"/>
      <c r="B30" s="25">
        <v>5</v>
      </c>
      <c r="C30" s="25">
        <v>21</v>
      </c>
      <c r="D30" s="26" t="s">
        <v>33</v>
      </c>
      <c r="E30" s="27" t="s">
        <v>4</v>
      </c>
      <c r="F30" s="25">
        <f>C30-B30</f>
        <v>16</v>
      </c>
      <c r="G30" s="45"/>
      <c r="H30" s="51">
        <f t="shared" si="1"/>
        <v>320</v>
      </c>
      <c r="I30" s="50"/>
      <c r="J30" s="1"/>
    </row>
    <row r="31" spans="1:10" x14ac:dyDescent="0.25">
      <c r="A31" s="1"/>
      <c r="B31" s="40">
        <f>B28+B29+B30</f>
        <v>8184</v>
      </c>
      <c r="C31" s="40">
        <f>C28+C29+C30</f>
        <v>8599</v>
      </c>
      <c r="D31" s="29"/>
      <c r="E31" s="30"/>
      <c r="F31" s="9"/>
      <c r="G31" s="9"/>
      <c r="H31" s="46"/>
      <c r="I31" s="47"/>
      <c r="J31" s="1"/>
    </row>
    <row r="32" spans="1:10" x14ac:dyDescent="0.25">
      <c r="A32" s="1"/>
      <c r="B32" s="24" t="s">
        <v>9</v>
      </c>
      <c r="C32" s="9"/>
      <c r="D32" s="9"/>
      <c r="E32" s="9"/>
      <c r="F32" s="9"/>
      <c r="G32" s="9"/>
      <c r="H32" s="63"/>
      <c r="I32" s="63"/>
      <c r="J32" s="1"/>
    </row>
    <row r="33" spans="1:10" x14ac:dyDescent="0.25">
      <c r="A33" s="1"/>
      <c r="B33" s="25">
        <v>10953</v>
      </c>
      <c r="C33" s="25">
        <v>11205</v>
      </c>
      <c r="D33" s="26" t="s">
        <v>5</v>
      </c>
      <c r="E33" s="27" t="s">
        <v>4</v>
      </c>
      <c r="F33" s="25">
        <f>C33-B33</f>
        <v>252</v>
      </c>
      <c r="G33" s="45"/>
      <c r="H33" s="51">
        <f>100/B33*C33-100</f>
        <v>2.3007395234182439</v>
      </c>
      <c r="I33" s="47"/>
      <c r="J33" s="1"/>
    </row>
    <row r="34" spans="1:10" x14ac:dyDescent="0.25">
      <c r="A34" s="1"/>
      <c r="B34" s="25">
        <v>12214</v>
      </c>
      <c r="C34" s="44">
        <v>12519</v>
      </c>
      <c r="D34" s="26" t="s">
        <v>6</v>
      </c>
      <c r="E34" s="27" t="s">
        <v>4</v>
      </c>
      <c r="F34" s="25">
        <f>C34-B34</f>
        <v>305</v>
      </c>
      <c r="G34" s="45"/>
      <c r="H34" s="51">
        <f t="shared" ref="H34:H35" si="2">100/B34*C34-100</f>
        <v>2.4971344358932299</v>
      </c>
      <c r="I34" s="47"/>
      <c r="J34" s="1"/>
    </row>
    <row r="35" spans="1:10" x14ac:dyDescent="0.25">
      <c r="A35" s="1"/>
      <c r="B35" s="25">
        <v>6</v>
      </c>
      <c r="C35" s="25">
        <v>27</v>
      </c>
      <c r="D35" s="26" t="s">
        <v>33</v>
      </c>
      <c r="E35" s="27" t="s">
        <v>4</v>
      </c>
      <c r="F35" s="25">
        <f>C35-B35</f>
        <v>21</v>
      </c>
      <c r="G35" s="45"/>
      <c r="H35" s="51">
        <f t="shared" si="2"/>
        <v>350.00000000000006</v>
      </c>
      <c r="I35" s="47"/>
      <c r="J35" s="1"/>
    </row>
    <row r="36" spans="1:10" x14ac:dyDescent="0.25">
      <c r="A36" s="1"/>
      <c r="B36" s="40">
        <f>B33+B34+B35</f>
        <v>23173</v>
      </c>
      <c r="C36" s="40">
        <f>C33+C34+C35</f>
        <v>23751</v>
      </c>
      <c r="D36" s="29"/>
      <c r="E36" s="30"/>
      <c r="F36" s="9"/>
      <c r="G36" s="9"/>
      <c r="H36" s="46"/>
      <c r="I36" s="47"/>
      <c r="J36" s="1"/>
    </row>
    <row r="37" spans="1:10" x14ac:dyDescent="0.25">
      <c r="A37" s="1"/>
      <c r="B37" s="24" t="s">
        <v>10</v>
      </c>
      <c r="C37" s="9"/>
      <c r="D37" s="9"/>
      <c r="E37" s="9"/>
      <c r="F37" s="9"/>
      <c r="G37" s="9"/>
      <c r="H37" s="63"/>
      <c r="I37" s="63"/>
      <c r="J37" s="1"/>
    </row>
    <row r="38" spans="1:10" x14ac:dyDescent="0.25">
      <c r="A38" s="1"/>
      <c r="B38" s="25">
        <v>4183</v>
      </c>
      <c r="C38" s="25">
        <v>4244</v>
      </c>
      <c r="D38" s="26" t="s">
        <v>5</v>
      </c>
      <c r="E38" s="27" t="s">
        <v>4</v>
      </c>
      <c r="F38" s="25">
        <f>C38-B38</f>
        <v>61</v>
      </c>
      <c r="G38" s="45"/>
      <c r="H38" s="51">
        <f>100/B38*C38-100</f>
        <v>1.4582835285680176</v>
      </c>
      <c r="I38" s="47"/>
      <c r="J38" s="1"/>
    </row>
    <row r="39" spans="1:10" x14ac:dyDescent="0.25">
      <c r="A39" s="1"/>
      <c r="B39" s="25">
        <v>5270</v>
      </c>
      <c r="C39" s="25">
        <v>5188</v>
      </c>
      <c r="D39" s="26" t="s">
        <v>6</v>
      </c>
      <c r="E39" s="27" t="s">
        <v>4</v>
      </c>
      <c r="F39" s="25">
        <f>C39-B39</f>
        <v>-82</v>
      </c>
      <c r="G39" s="45"/>
      <c r="H39" s="51">
        <f t="shared" ref="H39" si="3">100/B39*C39-100</f>
        <v>-1.555977229601524</v>
      </c>
      <c r="I39" s="47"/>
      <c r="J39" s="1"/>
    </row>
    <row r="40" spans="1:10" x14ac:dyDescent="0.25">
      <c r="A40" s="1"/>
      <c r="B40" s="25">
        <v>0</v>
      </c>
      <c r="C40" s="25">
        <v>2</v>
      </c>
      <c r="D40" s="26" t="s">
        <v>33</v>
      </c>
      <c r="E40" s="27" t="s">
        <v>4</v>
      </c>
      <c r="F40" s="25">
        <f>C40-B40</f>
        <v>2</v>
      </c>
      <c r="G40" s="45"/>
      <c r="H40" s="52" t="s">
        <v>35</v>
      </c>
      <c r="I40" s="47"/>
      <c r="J40" s="1"/>
    </row>
    <row r="41" spans="1:10" x14ac:dyDescent="0.25">
      <c r="A41" s="1"/>
      <c r="B41" s="43">
        <f>B38+B39+B40</f>
        <v>9453</v>
      </c>
      <c r="C41" s="40">
        <f>C38+C39+C40</f>
        <v>9434</v>
      </c>
      <c r="D41" s="29"/>
      <c r="E41" s="30"/>
      <c r="F41" s="9"/>
      <c r="G41" s="9"/>
      <c r="H41" s="54"/>
      <c r="I41" s="54"/>
      <c r="J41" s="1"/>
    </row>
    <row r="42" spans="1:10" x14ac:dyDescent="0.25">
      <c r="A42" s="1"/>
      <c r="B42" s="43"/>
      <c r="C42" s="40"/>
      <c r="D42" s="29"/>
      <c r="E42" s="30"/>
      <c r="F42" s="9"/>
      <c r="G42" s="9"/>
      <c r="H42" s="1"/>
      <c r="I42" s="1"/>
      <c r="J42" s="1"/>
    </row>
    <row r="43" spans="1:10" ht="15.75" x14ac:dyDescent="0.25">
      <c r="A43" s="1"/>
      <c r="B43" s="13" t="s">
        <v>11</v>
      </c>
      <c r="C43" s="4"/>
      <c r="D43" s="5"/>
      <c r="E43" s="18"/>
      <c r="F43" s="4"/>
      <c r="G43" s="4"/>
      <c r="H43" s="62"/>
      <c r="I43" s="62"/>
      <c r="J43" s="1"/>
    </row>
    <row r="44" spans="1:10" ht="15.75" x14ac:dyDescent="0.25">
      <c r="A44" s="1"/>
      <c r="B44" s="12">
        <f>B47+B48+B49+B52+B53+B54+B57+B58+B59+B62+B63+B64</f>
        <v>84904</v>
      </c>
      <c r="C44" s="12">
        <f>C50+C55+C60+C65</f>
        <v>85159</v>
      </c>
      <c r="D44" s="22" t="s">
        <v>3</v>
      </c>
      <c r="E44" s="23" t="s">
        <v>4</v>
      </c>
      <c r="F44" s="12">
        <f>C44-B44</f>
        <v>255</v>
      </c>
      <c r="G44" s="22"/>
      <c r="H44" s="21"/>
      <c r="I44" s="49"/>
      <c r="J44" s="1"/>
    </row>
    <row r="45" spans="1:10" ht="15.75" x14ac:dyDescent="0.25">
      <c r="A45" s="1"/>
      <c r="B45" s="5"/>
      <c r="C45" s="22"/>
      <c r="D45" s="13"/>
      <c r="E45" s="14"/>
      <c r="F45" s="22"/>
      <c r="G45" s="22"/>
      <c r="H45" s="62"/>
      <c r="I45" s="62"/>
      <c r="J45" s="1"/>
    </row>
    <row r="46" spans="1:10" ht="15.75" x14ac:dyDescent="0.25">
      <c r="A46" s="1"/>
      <c r="B46" s="24" t="s">
        <v>12</v>
      </c>
      <c r="C46" s="9"/>
      <c r="D46" s="9"/>
      <c r="E46" s="9"/>
      <c r="F46" s="9"/>
      <c r="G46" s="9"/>
      <c r="H46" s="62"/>
      <c r="I46" s="62"/>
      <c r="J46" s="1"/>
    </row>
    <row r="47" spans="1:10" ht="15.75" x14ac:dyDescent="0.25">
      <c r="A47" s="1"/>
      <c r="B47" s="25">
        <v>5744</v>
      </c>
      <c r="C47" s="25">
        <v>5622</v>
      </c>
      <c r="D47" s="26" t="s">
        <v>5</v>
      </c>
      <c r="E47" s="27" t="s">
        <v>4</v>
      </c>
      <c r="F47" s="25">
        <f>C47-B47</f>
        <v>-122</v>
      </c>
      <c r="G47" s="28"/>
      <c r="H47" s="53">
        <f>100/B47*C47-100</f>
        <v>-2.1239554317548652</v>
      </c>
      <c r="I47" s="47"/>
      <c r="J47" s="1"/>
    </row>
    <row r="48" spans="1:10" ht="15.75" x14ac:dyDescent="0.25">
      <c r="A48" s="1"/>
      <c r="B48" s="25">
        <v>8010</v>
      </c>
      <c r="C48" s="25">
        <v>7740</v>
      </c>
      <c r="D48" s="26" t="s">
        <v>6</v>
      </c>
      <c r="E48" s="27" t="s">
        <v>4</v>
      </c>
      <c r="F48" s="25">
        <f>C48-B48</f>
        <v>-270</v>
      </c>
      <c r="G48" s="28"/>
      <c r="H48" s="53">
        <f t="shared" ref="H48:H49" si="4">100/B48*C48-100</f>
        <v>-3.3707865168539399</v>
      </c>
      <c r="I48" s="47"/>
      <c r="J48" s="1"/>
    </row>
    <row r="49" spans="1:10" ht="15.75" x14ac:dyDescent="0.25">
      <c r="A49" s="1"/>
      <c r="B49" s="25">
        <v>1</v>
      </c>
      <c r="C49" s="31">
        <v>4</v>
      </c>
      <c r="D49" s="26" t="s">
        <v>33</v>
      </c>
      <c r="E49" s="27" t="s">
        <v>4</v>
      </c>
      <c r="F49" s="25">
        <f>C49-B49</f>
        <v>3</v>
      </c>
      <c r="G49" s="28"/>
      <c r="H49" s="53">
        <f t="shared" si="4"/>
        <v>300</v>
      </c>
      <c r="I49" s="47"/>
      <c r="J49" s="1"/>
    </row>
    <row r="50" spans="1:10" ht="15.75" x14ac:dyDescent="0.25">
      <c r="A50" s="1"/>
      <c r="B50" s="40">
        <f>B47+B48+B49</f>
        <v>13755</v>
      </c>
      <c r="C50" s="40">
        <f>C47+C48+C49</f>
        <v>13366</v>
      </c>
      <c r="D50" s="29"/>
      <c r="E50" s="30"/>
      <c r="F50" s="9"/>
      <c r="G50" s="9"/>
      <c r="H50" s="48"/>
      <c r="I50" s="47"/>
      <c r="J50" s="1"/>
    </row>
    <row r="51" spans="1:10" x14ac:dyDescent="0.25">
      <c r="A51" s="1"/>
      <c r="B51" s="24" t="s">
        <v>13</v>
      </c>
      <c r="C51" s="9"/>
      <c r="D51" s="9"/>
      <c r="E51" s="9"/>
      <c r="F51" s="9"/>
      <c r="G51" s="9"/>
      <c r="H51" s="63"/>
      <c r="I51" s="63"/>
      <c r="J51" s="1"/>
    </row>
    <row r="52" spans="1:10" x14ac:dyDescent="0.25">
      <c r="A52" s="1"/>
      <c r="B52" s="41">
        <v>8927</v>
      </c>
      <c r="C52" s="25">
        <v>9069</v>
      </c>
      <c r="D52" s="26" t="s">
        <v>5</v>
      </c>
      <c r="E52" s="27" t="s">
        <v>4</v>
      </c>
      <c r="F52" s="25">
        <f>C52-B52</f>
        <v>142</v>
      </c>
      <c r="G52" s="28"/>
      <c r="H52" s="51">
        <f>100/B52*C52-100</f>
        <v>1.5906799596728973</v>
      </c>
      <c r="I52" s="47"/>
      <c r="J52" s="1"/>
    </row>
    <row r="53" spans="1:10" x14ac:dyDescent="0.25">
      <c r="A53" s="1"/>
      <c r="B53" s="25">
        <v>12036</v>
      </c>
      <c r="C53" s="31">
        <v>12136</v>
      </c>
      <c r="D53" s="26" t="s">
        <v>6</v>
      </c>
      <c r="E53" s="27" t="s">
        <v>4</v>
      </c>
      <c r="F53" s="25">
        <f>C53-B53</f>
        <v>100</v>
      </c>
      <c r="G53" s="28"/>
      <c r="H53" s="51">
        <f t="shared" ref="H53" si="5">100/B53*C53-100</f>
        <v>0.83084081090062512</v>
      </c>
      <c r="I53" s="47"/>
      <c r="J53" s="1"/>
    </row>
    <row r="54" spans="1:10" x14ac:dyDescent="0.25">
      <c r="A54" s="1"/>
      <c r="B54" s="25">
        <v>0</v>
      </c>
      <c r="C54" s="31">
        <v>2</v>
      </c>
      <c r="D54" s="26" t="s">
        <v>33</v>
      </c>
      <c r="E54" s="27" t="s">
        <v>4</v>
      </c>
      <c r="F54" s="25">
        <f>C54-B54</f>
        <v>2</v>
      </c>
      <c r="G54" s="28"/>
      <c r="H54" s="52" t="s">
        <v>35</v>
      </c>
      <c r="I54" s="47"/>
      <c r="J54" s="1"/>
    </row>
    <row r="55" spans="1:10" x14ac:dyDescent="0.25">
      <c r="A55" s="1"/>
      <c r="B55" s="40">
        <f>B52+B53+B54</f>
        <v>20963</v>
      </c>
      <c r="C55" s="40">
        <f>C52+C53+C54</f>
        <v>21207</v>
      </c>
      <c r="D55" s="29"/>
      <c r="E55" s="30"/>
      <c r="F55" s="9"/>
      <c r="G55" s="9"/>
      <c r="H55" s="46"/>
      <c r="I55" s="47"/>
      <c r="J55" s="1"/>
    </row>
    <row r="56" spans="1:10" x14ac:dyDescent="0.25">
      <c r="A56" s="1"/>
      <c r="B56" s="24" t="s">
        <v>14</v>
      </c>
      <c r="C56" s="9"/>
      <c r="D56" s="9"/>
      <c r="E56" s="9"/>
      <c r="F56" s="9"/>
      <c r="G56" s="9"/>
      <c r="H56" s="63"/>
      <c r="I56" s="63"/>
      <c r="J56" s="1"/>
    </row>
    <row r="57" spans="1:10" x14ac:dyDescent="0.25">
      <c r="A57" s="1"/>
      <c r="B57" s="41">
        <v>12710</v>
      </c>
      <c r="C57" s="25">
        <v>12624</v>
      </c>
      <c r="D57" s="26" t="s">
        <v>5</v>
      </c>
      <c r="E57" s="27" t="s">
        <v>4</v>
      </c>
      <c r="F57" s="25">
        <f>C57-B57</f>
        <v>-86</v>
      </c>
      <c r="G57" s="28"/>
      <c r="H57" s="51">
        <f>100/B57*C57-100</f>
        <v>-0.67663257277733635</v>
      </c>
      <c r="I57" s="47"/>
      <c r="J57" s="1"/>
    </row>
    <row r="58" spans="1:10" x14ac:dyDescent="0.25">
      <c r="A58" s="1"/>
      <c r="B58" s="25">
        <v>17214</v>
      </c>
      <c r="C58" s="25">
        <v>16985</v>
      </c>
      <c r="D58" s="26" t="s">
        <v>6</v>
      </c>
      <c r="E58" s="27" t="s">
        <v>4</v>
      </c>
      <c r="F58" s="25">
        <f>C58-B58</f>
        <v>-229</v>
      </c>
      <c r="G58" s="28"/>
      <c r="H58" s="51">
        <f t="shared" ref="H58" si="6">100/B58*C58-100</f>
        <v>-1.3303125363076589</v>
      </c>
      <c r="I58" s="47"/>
      <c r="J58" s="1"/>
    </row>
    <row r="59" spans="1:10" x14ac:dyDescent="0.25">
      <c r="A59" s="1"/>
      <c r="B59" s="25">
        <v>0</v>
      </c>
      <c r="C59" s="32">
        <v>1</v>
      </c>
      <c r="D59" s="26" t="s">
        <v>33</v>
      </c>
      <c r="E59" s="27" t="s">
        <v>4</v>
      </c>
      <c r="F59" s="25">
        <f>C59-B59</f>
        <v>1</v>
      </c>
      <c r="G59" s="28"/>
      <c r="H59" s="52" t="s">
        <v>35</v>
      </c>
      <c r="I59" s="47"/>
      <c r="J59" s="1"/>
    </row>
    <row r="60" spans="1:10" x14ac:dyDescent="0.25">
      <c r="A60" s="1"/>
      <c r="B60" s="40">
        <f>B57+B58+B59</f>
        <v>29924</v>
      </c>
      <c r="C60" s="40">
        <f>C57+C58+C59</f>
        <v>29610</v>
      </c>
      <c r="D60" s="29"/>
      <c r="E60" s="30"/>
      <c r="F60" s="9"/>
      <c r="G60" s="9"/>
      <c r="H60" s="46"/>
      <c r="I60" s="47"/>
      <c r="J60" s="1"/>
    </row>
    <row r="61" spans="1:10" x14ac:dyDescent="0.25">
      <c r="A61" s="1"/>
      <c r="B61" s="24" t="s">
        <v>15</v>
      </c>
      <c r="C61" s="9"/>
      <c r="D61" s="9"/>
      <c r="E61" s="9"/>
      <c r="F61" s="9"/>
      <c r="G61" s="9"/>
      <c r="H61" s="63"/>
      <c r="I61" s="63"/>
      <c r="J61" s="1"/>
    </row>
    <row r="62" spans="1:10" x14ac:dyDescent="0.25">
      <c r="A62" s="1"/>
      <c r="B62" s="41">
        <v>7896</v>
      </c>
      <c r="C62" s="25">
        <v>8267</v>
      </c>
      <c r="D62" s="26" t="s">
        <v>5</v>
      </c>
      <c r="E62" s="27" t="s">
        <v>4</v>
      </c>
      <c r="F62" s="25">
        <f>C62-B62</f>
        <v>371</v>
      </c>
      <c r="G62" s="28"/>
      <c r="H62" s="51">
        <f>100/B62*C62-100</f>
        <v>4.6985815602836851</v>
      </c>
      <c r="I62" s="47"/>
      <c r="J62" s="1"/>
    </row>
    <row r="63" spans="1:10" x14ac:dyDescent="0.25">
      <c r="A63" s="1"/>
      <c r="B63" s="25">
        <v>12366</v>
      </c>
      <c r="C63" s="25">
        <v>12709</v>
      </c>
      <c r="D63" s="26" t="s">
        <v>6</v>
      </c>
      <c r="E63" s="27" t="s">
        <v>4</v>
      </c>
      <c r="F63" s="25">
        <f>C63-B63</f>
        <v>343</v>
      </c>
      <c r="G63" s="28"/>
      <c r="H63" s="51">
        <f t="shared" ref="H63" si="7">100/B63*C63-100</f>
        <v>2.7737344331230815</v>
      </c>
      <c r="I63" s="47"/>
      <c r="J63" s="1"/>
    </row>
    <row r="64" spans="1:10" x14ac:dyDescent="0.25">
      <c r="A64" s="1"/>
      <c r="B64" s="25">
        <v>0</v>
      </c>
      <c r="C64" s="31">
        <v>0</v>
      </c>
      <c r="D64" s="26" t="s">
        <v>33</v>
      </c>
      <c r="E64" s="27" t="s">
        <v>4</v>
      </c>
      <c r="F64" s="25">
        <f>C64-B64</f>
        <v>0</v>
      </c>
      <c r="G64" s="28"/>
      <c r="H64" s="52" t="s">
        <v>35</v>
      </c>
      <c r="I64" s="47"/>
      <c r="J64" s="1"/>
    </row>
    <row r="65" spans="1:10" x14ac:dyDescent="0.25">
      <c r="A65" s="1"/>
      <c r="B65" s="43">
        <f>B62+B63+B64</f>
        <v>20262</v>
      </c>
      <c r="C65" s="40">
        <f>C62+C63+C64</f>
        <v>20976</v>
      </c>
      <c r="D65" s="1"/>
      <c r="E65" s="1"/>
      <c r="F65" s="1"/>
      <c r="G65" s="1"/>
      <c r="H65" s="54"/>
      <c r="I65" s="54"/>
      <c r="J65" s="1"/>
    </row>
    <row r="66" spans="1:10" ht="15.75" x14ac:dyDescent="0.25">
      <c r="A66" s="1"/>
      <c r="B66" s="13"/>
      <c r="C66" s="1"/>
      <c r="D66" s="1"/>
      <c r="E66" s="1"/>
      <c r="F66" s="1"/>
      <c r="G66" s="1"/>
      <c r="H66" s="54"/>
      <c r="I66" s="54"/>
      <c r="J66" s="1"/>
    </row>
    <row r="67" spans="1:10" ht="15.75" x14ac:dyDescent="0.25">
      <c r="A67" s="1"/>
      <c r="B67" s="13" t="s">
        <v>16</v>
      </c>
      <c r="C67" s="1"/>
      <c r="D67" s="5"/>
      <c r="E67" s="1"/>
      <c r="F67" s="5"/>
      <c r="G67" s="1"/>
      <c r="H67" s="54"/>
      <c r="I67" s="54"/>
      <c r="J67" s="1"/>
    </row>
    <row r="68" spans="1:10" ht="15" customHeight="1" x14ac:dyDescent="0.25">
      <c r="A68" s="1"/>
      <c r="B68" s="56"/>
      <c r="C68" s="57" t="s">
        <v>17</v>
      </c>
      <c r="D68" s="1"/>
      <c r="E68" s="59">
        <v>2026</v>
      </c>
      <c r="F68" s="57"/>
      <c r="G68" s="57"/>
      <c r="H68" s="54"/>
      <c r="I68" s="54"/>
      <c r="J68" s="1"/>
    </row>
    <row r="69" spans="1:10" x14ac:dyDescent="0.25">
      <c r="A69" s="1"/>
      <c r="B69" s="56"/>
      <c r="C69" s="58"/>
      <c r="D69" s="1"/>
      <c r="E69" s="60"/>
      <c r="F69" s="38">
        <v>2025</v>
      </c>
      <c r="G69" s="34"/>
      <c r="H69" s="61" t="s">
        <v>32</v>
      </c>
      <c r="I69" s="61"/>
      <c r="J69" s="1"/>
    </row>
    <row r="70" spans="1:10" x14ac:dyDescent="0.25">
      <c r="A70" s="1"/>
      <c r="B70" s="9">
        <v>1</v>
      </c>
      <c r="C70" s="28" t="s">
        <v>24</v>
      </c>
      <c r="D70" s="33"/>
      <c r="E70" s="39">
        <v>3921</v>
      </c>
      <c r="F70" s="28">
        <v>3941</v>
      </c>
      <c r="G70" s="37"/>
      <c r="H70" s="55">
        <f>100/F70*E70-100</f>
        <v>-0.50748540979446943</v>
      </c>
      <c r="I70" s="55"/>
      <c r="J70" s="1"/>
    </row>
    <row r="71" spans="1:10" x14ac:dyDescent="0.25">
      <c r="A71" s="1"/>
      <c r="B71" s="9">
        <v>2</v>
      </c>
      <c r="C71" s="42" t="s">
        <v>25</v>
      </c>
      <c r="D71" s="33"/>
      <c r="E71" s="28">
        <v>2703</v>
      </c>
      <c r="F71" s="28">
        <v>2849</v>
      </c>
      <c r="G71" s="37"/>
      <c r="H71" s="55">
        <f t="shared" ref="H71:H79" si="8">100/F71*E71-100</f>
        <v>-5.1246051246051252</v>
      </c>
      <c r="I71" s="55"/>
      <c r="J71" s="1"/>
    </row>
    <row r="72" spans="1:10" x14ac:dyDescent="0.25">
      <c r="A72" s="1"/>
      <c r="B72" s="9">
        <v>3</v>
      </c>
      <c r="C72" s="28" t="s">
        <v>18</v>
      </c>
      <c r="D72" s="33"/>
      <c r="E72" s="28">
        <v>2443</v>
      </c>
      <c r="F72" s="28">
        <v>2541</v>
      </c>
      <c r="G72" s="37"/>
      <c r="H72" s="55">
        <f t="shared" si="8"/>
        <v>-3.8567493112947773</v>
      </c>
      <c r="I72" s="55"/>
      <c r="J72" s="1"/>
    </row>
    <row r="73" spans="1:10" x14ac:dyDescent="0.25">
      <c r="A73" s="1"/>
      <c r="B73" s="9">
        <v>4</v>
      </c>
      <c r="C73" s="28" t="s">
        <v>26</v>
      </c>
      <c r="D73" s="33"/>
      <c r="E73" s="28">
        <v>2126</v>
      </c>
      <c r="F73" s="28">
        <v>2188</v>
      </c>
      <c r="G73" s="37"/>
      <c r="H73" s="55">
        <f t="shared" si="8"/>
        <v>-2.8336380255941549</v>
      </c>
      <c r="I73" s="55"/>
      <c r="J73" s="1"/>
    </row>
    <row r="74" spans="1:10" x14ac:dyDescent="0.25">
      <c r="A74" s="1"/>
      <c r="B74" s="9">
        <v>5</v>
      </c>
      <c r="C74" s="28" t="s">
        <v>27</v>
      </c>
      <c r="D74" s="33"/>
      <c r="E74" s="28">
        <v>1943</v>
      </c>
      <c r="F74" s="28">
        <v>1997</v>
      </c>
      <c r="G74" s="37"/>
      <c r="H74" s="55">
        <f t="shared" si="8"/>
        <v>-2.7040560841261936</v>
      </c>
      <c r="I74" s="55"/>
      <c r="J74" s="1"/>
    </row>
    <row r="75" spans="1:10" x14ac:dyDescent="0.25">
      <c r="A75" s="1"/>
      <c r="B75" s="9">
        <v>6</v>
      </c>
      <c r="C75" s="28" t="s">
        <v>28</v>
      </c>
      <c r="D75" s="33"/>
      <c r="E75" s="28">
        <v>1864</v>
      </c>
      <c r="F75" s="28">
        <v>1848</v>
      </c>
      <c r="G75" s="37"/>
      <c r="H75" s="55">
        <f t="shared" si="8"/>
        <v>0.86580086580086402</v>
      </c>
      <c r="I75" s="55"/>
      <c r="J75" s="1"/>
    </row>
    <row r="76" spans="1:10" x14ac:dyDescent="0.25">
      <c r="A76" s="1"/>
      <c r="B76" s="9">
        <v>7</v>
      </c>
      <c r="C76" s="28" t="s">
        <v>29</v>
      </c>
      <c r="D76" s="33"/>
      <c r="E76" s="28">
        <v>1843</v>
      </c>
      <c r="F76" s="28">
        <v>1810</v>
      </c>
      <c r="G76" s="37"/>
      <c r="H76" s="55">
        <f t="shared" si="8"/>
        <v>1.8232044198894926</v>
      </c>
      <c r="I76" s="55"/>
      <c r="J76" s="1"/>
    </row>
    <row r="77" spans="1:10" x14ac:dyDescent="0.25">
      <c r="A77" s="1"/>
      <c r="B77" s="9">
        <v>8</v>
      </c>
      <c r="C77" s="28" t="s">
        <v>30</v>
      </c>
      <c r="D77" s="33"/>
      <c r="E77" s="28">
        <v>1808</v>
      </c>
      <c r="F77" s="28">
        <v>1716</v>
      </c>
      <c r="G77" s="37"/>
      <c r="H77" s="55">
        <f t="shared" si="8"/>
        <v>5.3613053613053552</v>
      </c>
      <c r="I77" s="55"/>
      <c r="J77" s="1"/>
    </row>
    <row r="78" spans="1:10" x14ac:dyDescent="0.25">
      <c r="A78" s="1"/>
      <c r="B78" s="9">
        <v>9</v>
      </c>
      <c r="C78" s="28" t="s">
        <v>23</v>
      </c>
      <c r="D78" s="33"/>
      <c r="E78" s="28">
        <v>1756</v>
      </c>
      <c r="F78" s="28">
        <v>1674</v>
      </c>
      <c r="G78" s="37"/>
      <c r="H78" s="55">
        <f t="shared" si="8"/>
        <v>4.8984468339307057</v>
      </c>
      <c r="I78" s="55"/>
      <c r="J78" s="1"/>
    </row>
    <row r="79" spans="1:10" x14ac:dyDescent="0.25">
      <c r="A79" s="1"/>
      <c r="B79" s="9">
        <v>10</v>
      </c>
      <c r="C79" s="28" t="s">
        <v>31</v>
      </c>
      <c r="D79" s="33"/>
      <c r="E79" s="28">
        <v>1629</v>
      </c>
      <c r="F79" s="28">
        <v>1432</v>
      </c>
      <c r="G79" s="37"/>
      <c r="H79" s="55">
        <f t="shared" si="8"/>
        <v>13.756983240223462</v>
      </c>
      <c r="I79" s="55"/>
      <c r="J79" s="1"/>
    </row>
    <row r="80" spans="1:10" x14ac:dyDescent="0.25">
      <c r="A80" s="1"/>
      <c r="B80" s="1"/>
      <c r="C80" s="1"/>
      <c r="D80" s="1"/>
      <c r="E80" s="1"/>
      <c r="F80" s="1"/>
      <c r="G80" s="37"/>
      <c r="H80" s="54"/>
      <c r="I80" s="54"/>
      <c r="J80" s="1"/>
    </row>
    <row r="81" spans="1:10" x14ac:dyDescent="0.25">
      <c r="A81" s="1"/>
      <c r="B81" s="1"/>
      <c r="C81" s="1"/>
      <c r="D81" s="1"/>
      <c r="E81" s="1"/>
      <c r="F81" s="1"/>
      <c r="G81" s="1"/>
      <c r="H81" s="54"/>
      <c r="I81" s="54"/>
      <c r="J81" s="1"/>
    </row>
    <row r="82" spans="1:10" x14ac:dyDescent="0.25">
      <c r="A82" s="1"/>
      <c r="B82" s="1"/>
      <c r="C82" s="1"/>
      <c r="D82" s="1"/>
      <c r="E82" s="1"/>
      <c r="F82" s="1"/>
      <c r="G82" s="1"/>
      <c r="H82" s="54"/>
      <c r="I82" s="54"/>
      <c r="J82" s="1"/>
    </row>
  </sheetData>
  <mergeCells count="56">
    <mergeCell ref="B12:I12"/>
    <mergeCell ref="H1:I1"/>
    <mergeCell ref="H2:I2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26:I26"/>
    <mergeCell ref="H13:I13"/>
    <mergeCell ref="H14:I14"/>
    <mergeCell ref="H15:I15"/>
    <mergeCell ref="B16:G16"/>
    <mergeCell ref="H17:I17"/>
    <mergeCell ref="H18:I18"/>
    <mergeCell ref="H19:I19"/>
    <mergeCell ref="H20:I20"/>
    <mergeCell ref="H21:I21"/>
    <mergeCell ref="H22:I22"/>
    <mergeCell ref="H24:I24"/>
    <mergeCell ref="H66:I66"/>
    <mergeCell ref="H27:I27"/>
    <mergeCell ref="H32:I32"/>
    <mergeCell ref="H37:I37"/>
    <mergeCell ref="H41:I41"/>
    <mergeCell ref="H43:I43"/>
    <mergeCell ref="H45:I45"/>
    <mergeCell ref="H46:I46"/>
    <mergeCell ref="H51:I51"/>
    <mergeCell ref="H56:I56"/>
    <mergeCell ref="H61:I61"/>
    <mergeCell ref="H65:I65"/>
    <mergeCell ref="H75:I75"/>
    <mergeCell ref="H67:I67"/>
    <mergeCell ref="B68:B69"/>
    <mergeCell ref="C68:C69"/>
    <mergeCell ref="E68:E69"/>
    <mergeCell ref="F68:G68"/>
    <mergeCell ref="H68:I68"/>
    <mergeCell ref="H69:I69"/>
    <mergeCell ref="H70:I70"/>
    <mergeCell ref="H71:I71"/>
    <mergeCell ref="H72:I72"/>
    <mergeCell ref="H73:I73"/>
    <mergeCell ref="H74:I74"/>
    <mergeCell ref="H82:I82"/>
    <mergeCell ref="H76:I76"/>
    <mergeCell ref="H77:I77"/>
    <mergeCell ref="H78:I78"/>
    <mergeCell ref="H79:I79"/>
    <mergeCell ref="H80:I80"/>
    <mergeCell ref="H81:I81"/>
  </mergeCells>
  <pageMargins left="0.7" right="0.7" top="0.78740157499999996" bottom="0.78740157499999996" header="0.3" footer="0.3"/>
  <pageSetup paperSize="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  Schomakers</dc:creator>
  <cp:lastModifiedBy>Birgit  Schomakers</cp:lastModifiedBy>
  <cp:lastPrinted>2026-07-22T06:29:41Z</cp:lastPrinted>
  <dcterms:created xsi:type="dcterms:W3CDTF">2026-07-20T06:18:04Z</dcterms:created>
  <dcterms:modified xsi:type="dcterms:W3CDTF">2026-07-22T06:37:16Z</dcterms:modified>
</cp:coreProperties>
</file>